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32760" windowWidth="26145" windowHeight="1281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<sst xmlns="http://schemas.openxmlformats.org/spreadsheetml/2006/main" count="50" uniqueCount="43">
  <si>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</si>
  <si>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</si>
  <si>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</si>
  <si>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</si>
  <si>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</si>
  <si>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</si>
  <si>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</si>
  <si>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</si>
  <si>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</si>
  <si>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</si>
  <si>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</si>
  <si>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</si>
  <si>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</si>
  <si>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</si>
  <si>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2018/19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</si>
  <si>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</si>
  <si>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</si>
  <si>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</si>
  <si>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</si>
  <si>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</si>
  <si>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</si>
  <si>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</si>
  <si>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</si>
  <si>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</si>
  <si>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</si>
  <si>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</si>
  <si>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</si>
  <si>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</si>
  <si>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</si>
  <si>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</si>
  <si>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</si>
  <si>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</si>
  <si>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</si>
  <si>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</si>
  <si>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</si>
  <si>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</si>
  <si>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</si>
  <si>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</si>
  <si>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2019/20</t>
  </si>
  <si>
    <t>2018/19 amount included unusual item £650 donations for planning advice</t>
  </si>
  <si>
    <t>2018/19 included unusual item £375 planning advice</t>
  </si>
  <si>
    <t>Maugersbury Parish Council</t>
  </si>
  <si>
    <t xml:space="preserve">Explanation of variances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</si>
</sst>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3" fontId="53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3" fillId="35" borderId="11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11" xfId="0" applyFont="1" applyBorder="1" applyAlignment="1">
      <alignment wrapText="1"/>
    </xf>
    <xf numFmtId="0" fontId="53" fillId="36" borderId="11" xfId="0" applyFont="1" applyFill="1" applyBorder="1" applyAlignment="1">
      <alignment wrapText="1"/>
    </xf>
    <xf numFmtId="0" fontId="53" fillId="36" borderId="11" xfId="0" applyFont="1" applyFill="1" applyBorder="1" applyAlignment="1">
      <alignment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54" fillId="37" borderId="11" xfId="0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wrapText="1"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left" vertical="center" indent="2"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51" fillId="0" borderId="13" xfId="0" applyFont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3" fillId="35" borderId="14" xfId="0" applyFont="1" applyFill="1" applyBorder="1" applyAlignment="1">
      <alignment wrapText="1"/>
    </xf>
    <xf numFmtId="0" fontId="58" fillId="0" borderId="11" xfId="0" applyFont="1" applyBorder="1" applyAlignment="1">
      <alignment wrapText="1"/>
    </xf>
    <xf numFmtId="0" fontId="5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wrapText="1"/>
    </xf>
    <xf numFmtId="0" fontId="53" fillId="0" borderId="15" xfId="0" applyFont="1" applyBorder="1" applyAlignment="1">
      <alignment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1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43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8" t="s">
        <v>17</v>
      </c>
      <c r="B2" s="23"/>
      <c r="C2" s="17" t="s">
        <v>41</v>
      </c>
      <c r="D2" s="23"/>
      <c r="E2" s="23"/>
      <c r="F2" s="23"/>
      <c r="G2" s="23"/>
      <c r="H2" s="23"/>
      <c r="I2" s="23"/>
      <c r="J2" s="23"/>
      <c r="K2" s="23"/>
      <c r="L2" s="9"/>
      <c r="M2" s="24"/>
    </row>
    <row r="3" spans="1:12" ht="14.25" customHeight="1">
      <c r="A3" s="28" t="s">
        <v>18</v>
      </c>
      <c r="C3" s="16"/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4"/>
    </row>
    <row r="6" ht="14.25">
      <c r="A6" s="29"/>
    </row>
    <row r="7" spans="1:14" ht="15">
      <c r="A7" s="29"/>
      <c r="D7" s="4"/>
      <c r="F7" s="4"/>
      <c r="N7" s="26"/>
    </row>
    <row r="8" spans="4:14" ht="44.25">
      <c r="D8" s="35" t="s">
        <v>14</v>
      </c>
      <c r="E8" s="26"/>
      <c r="F8" s="35" t="s">
        <v>38</v>
      </c>
      <c r="G8" s="35" t="s">
        <v>0</v>
      </c>
      <c r="H8" s="35" t="s">
        <v>0</v>
      </c>
      <c r="I8" s="35"/>
      <c r="J8" s="35"/>
      <c r="K8" s="35"/>
      <c r="L8" s="36" t="s">
        <v>16</v>
      </c>
      <c r="M8" s="10" t="s">
        <v>10</v>
      </c>
      <c r="N8" s="37" t="s">
        <v>34</v>
      </c>
    </row>
    <row r="9" spans="4:14" ht="15">
      <c r="D9" s="35" t="s">
        <v>1</v>
      </c>
      <c r="E9" s="26"/>
      <c r="F9" s="35" t="s">
        <v>1</v>
      </c>
      <c r="G9" s="35" t="s">
        <v>1</v>
      </c>
      <c r="H9" s="35" t="s">
        <v>15</v>
      </c>
      <c r="I9" s="35"/>
      <c r="J9" s="35"/>
      <c r="K9" s="26"/>
      <c r="L9" s="26"/>
      <c r="N9" s="22"/>
    </row>
    <row r="10" spans="4:14" ht="15" thickBot="1">
      <c r="D10" s="4"/>
      <c r="E10" s="4"/>
      <c r="N10" s="22"/>
    </row>
    <row r="11" spans="1:14" ht="44.25" customHeight="1" thickBot="1">
      <c r="A11" s="45" t="s">
        <v>2</v>
      </c>
      <c r="B11" s="45"/>
      <c r="C11" s="45"/>
      <c r="D11" s="8">
        <v>5823</v>
      </c>
      <c r="F11" s="8">
        <v>6179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2"/>
    </row>
    <row r="12" spans="4:14" ht="15" thickBot="1">
      <c r="D12" s="5"/>
      <c r="F12" s="5"/>
      <c r="N12" s="22"/>
    </row>
    <row r="13" spans="1:14" ht="31.5" customHeight="1" thickBot="1">
      <c r="A13" s="46" t="s">
        <v>20</v>
      </c>
      <c r="B13" s="47"/>
      <c r="C13" s="48"/>
      <c r="D13" s="8">
        <v>3300</v>
      </c>
      <c r="F13" s="8">
        <v>3400</v>
      </c>
      <c r="G13" s="5">
        <f>F13-D13</f>
        <v>100</v>
      </c>
      <c r="H13" s="6">
        <f>IF((D13&gt;F13),(D13-F13)/D13,IF(D13&lt;F13,-(D13-F13)/D13,IF(D13=F13,0)))</f>
        <v>0.030303030303030304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2"/>
    </row>
    <row r="14" spans="4:14" ht="15" thickBot="1">
      <c r="D14" s="5"/>
      <c r="F14" s="5"/>
      <c r="G14" s="5"/>
      <c r="H14" s="6"/>
      <c r="K14" s="4"/>
      <c r="L14" s="4"/>
      <c r="N14" s="22"/>
    </row>
    <row r="15" spans="1:14" ht="19.5" customHeight="1" thickBot="1">
      <c r="A15" s="42" t="s">
        <v>3</v>
      </c>
      <c r="B15" s="42"/>
      <c r="C15" s="42"/>
      <c r="D15" s="8">
        <v>750</v>
      </c>
      <c r="F15" s="8">
        <v>273</v>
      </c>
      <c r="G15" s="5">
        <f>F15-D15</f>
        <v>-477</v>
      </c>
      <c r="H15" s="6">
        <f>IF((D15&gt;F15),(D15-F15)/D15,IF(D15&lt;F15,-(D15-F15)/D15,IF(D15=F15,0)))</f>
        <v>0.636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2" t="s">
        <v>39</v>
      </c>
    </row>
    <row r="16" spans="4:14" ht="15.75" customHeight="1" thickBot="1">
      <c r="D16" s="5"/>
      <c r="F16" s="5"/>
      <c r="G16" s="5"/>
      <c r="H16" s="6"/>
      <c r="K16" s="4"/>
      <c r="L16" s="4"/>
      <c r="N16" s="41"/>
    </row>
    <row r="17" spans="1:14" ht="19.5" customHeight="1" thickBot="1">
      <c r="A17" s="42" t="s">
        <v>4</v>
      </c>
      <c r="B17" s="42"/>
      <c r="C17" s="42"/>
      <c r="D17" s="8">
        <v>1949</v>
      </c>
      <c r="F17" s="8">
        <v>1851</v>
      </c>
      <c r="G17" s="5">
        <f>F17-D17</f>
        <v>-98</v>
      </c>
      <c r="H17" s="6">
        <f>IF((D17&gt;F17),(D17-F17)/D17,IF(D17&lt;F17,-(D17-F17)/D17,IF(D17=F17,0)))</f>
        <v>0.050282195997947664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40" t="str">
        <f>IF((L17="YES")*AND(I17+J17&lt;1),"Explanation not required, difference less than £200"," ")</f>
        <v> </v>
      </c>
      <c r="N17" s="41"/>
    </row>
    <row r="18" spans="4:14" ht="18" customHeight="1" thickBot="1">
      <c r="D18" s="5"/>
      <c r="F18" s="5"/>
      <c r="G18" s="5"/>
      <c r="H18" s="6"/>
      <c r="K18" s="4"/>
      <c r="L18" s="4"/>
      <c r="N18" s="41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2"/>
    </row>
    <row r="20" spans="4:14" ht="15.75" customHeight="1" thickBot="1">
      <c r="D20" s="5"/>
      <c r="F20" s="5"/>
      <c r="G20" s="5"/>
      <c r="H20" s="6"/>
      <c r="K20" s="4"/>
      <c r="L20" s="4"/>
      <c r="N20" s="51" t="s">
        <v>40</v>
      </c>
    </row>
    <row r="21" spans="1:14" ht="19.5" customHeight="1" thickBot="1">
      <c r="A21" s="42" t="s">
        <v>21</v>
      </c>
      <c r="B21" s="42"/>
      <c r="C21" s="42"/>
      <c r="D21" s="8">
        <v>1745</v>
      </c>
      <c r="F21" s="8">
        <v>1474</v>
      </c>
      <c r="G21" s="5">
        <f>F21-D21</f>
        <v>-271</v>
      </c>
      <c r="H21" s="6">
        <f>IF((D21&gt;F21),(D21-F21)/D21,IF(D21&lt;F21,-(D21-F21)/D21,IF(D21=F21,0)))</f>
        <v>0.15530085959885387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40" t="str">
        <f>IF((L21="YES")*AND(I21+J21&lt;1),"Explanation not required, difference less than £200"," ")</f>
        <v> </v>
      </c>
      <c r="N21" s="51"/>
    </row>
    <row r="22" spans="4:14" ht="15" thickBot="1">
      <c r="D22" s="5"/>
      <c r="F22" s="5"/>
      <c r="G22" s="5"/>
      <c r="H22" s="6"/>
      <c r="K22" s="4"/>
      <c r="L22" s="4"/>
      <c r="N22" s="51"/>
    </row>
    <row r="23" spans="1:14" ht="19.5" customHeight="1" thickBot="1">
      <c r="A23" s="7" t="s">
        <v>5</v>
      </c>
      <c r="D23" s="2">
        <v>6179</v>
      </c>
      <c r="F23" s="2">
        <f>F11+F13+F15-F17-F19-F21</f>
        <v>6527</v>
      </c>
      <c r="G23" s="5"/>
      <c r="H23" s="6"/>
      <c r="K23" s="4"/>
      <c r="L23" s="4"/>
      <c r="M23" s="13" t="s">
        <v>12</v>
      </c>
      <c r="N23" s="22"/>
    </row>
    <row r="24" spans="1:14" s="16" customFormat="1" ht="15">
      <c r="A24" s="15"/>
      <c r="D24" s="17"/>
      <c r="F24" s="17"/>
      <c r="G24" s="5"/>
      <c r="H24" s="18"/>
      <c r="K24" s="19"/>
      <c r="L24" s="20" t="str">
        <f>IF(F23&gt;(2*F13),"YES","NO")</f>
        <v>NO</v>
      </c>
      <c r="M24" s="21" t="str">
        <f>IF(F23&gt;(2*F13),"EXPLANATION REQUIRED ON RESERVES TAB AS TO WHY CARRY FORWARD RESERVES ARE GREATER THAN TWICE INCOME FROM LOCAL TAXATION/LEVIES"," ")</f>
        <v> </v>
      </c>
      <c r="N24" s="27"/>
    </row>
    <row r="25" spans="4:14" ht="15" thickBot="1">
      <c r="D25" s="5"/>
      <c r="F25" s="5"/>
      <c r="G25" s="5"/>
      <c r="H25" s="6"/>
      <c r="K25" s="4"/>
      <c r="L25" s="4"/>
      <c r="N25" s="22"/>
    </row>
    <row r="26" spans="1:14" ht="19.5" customHeight="1" thickBot="1">
      <c r="A26" s="42" t="s">
        <v>9</v>
      </c>
      <c r="B26" s="42"/>
      <c r="C26" s="42"/>
      <c r="D26" s="8">
        <v>6179</v>
      </c>
      <c r="F26" s="8">
        <v>6527</v>
      </c>
      <c r="G26" s="5"/>
      <c r="H26" s="6"/>
      <c r="K26" s="4"/>
      <c r="L26" s="4"/>
      <c r="M26" s="14" t="s">
        <v>12</v>
      </c>
      <c r="N26" s="22"/>
    </row>
    <row r="27" spans="4:14" ht="15" thickBot="1">
      <c r="D27" s="5"/>
      <c r="F27" s="5"/>
      <c r="G27" s="5"/>
      <c r="H27" s="6"/>
      <c r="K27" s="4"/>
      <c r="L27" s="4"/>
      <c r="N27" s="22"/>
    </row>
    <row r="28" spans="1:14" ht="19.5" customHeight="1" thickBot="1">
      <c r="A28" s="42" t="s">
        <v>8</v>
      </c>
      <c r="B28" s="42"/>
      <c r="C28" s="42"/>
      <c r="D28" s="8">
        <v>1534</v>
      </c>
      <c r="F28" s="8">
        <v>1567</v>
      </c>
      <c r="G28" s="5">
        <f>F28-D28</f>
        <v>33</v>
      </c>
      <c r="H28" s="6">
        <f>IF((D28&gt;F28),(D28-F28)/D28,IF(D28&lt;F28,-(D28-F28)/D28,IF(D28=F28,0)))</f>
        <v>0.02151238591916558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2"/>
    </row>
    <row r="29" spans="4:14" ht="15" thickBot="1">
      <c r="D29" s="5"/>
      <c r="F29" s="5"/>
      <c r="G29" s="5"/>
      <c r="H29" s="6"/>
      <c r="K29" s="4"/>
      <c r="L29" s="4"/>
      <c r="N29" s="22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2"/>
    </row>
    <row r="31" spans="8:14" ht="14.25">
      <c r="H31" s="6"/>
      <c r="K31" s="4"/>
      <c r="L31" s="4"/>
      <c r="N31" s="22"/>
    </row>
    <row r="32" ht="14.25">
      <c r="C32" s="39" t="s">
        <v>11</v>
      </c>
    </row>
    <row r="33" spans="3:22" ht="15" customHeight="1">
      <c r="C33" s="39"/>
      <c r="O33" s="25"/>
      <c r="P33" s="25"/>
      <c r="Q33" s="25"/>
      <c r="R33" s="25"/>
      <c r="S33" s="25"/>
      <c r="T33" s="25"/>
      <c r="U33" s="25"/>
      <c r="V33" s="25"/>
    </row>
    <row r="34" spans="3:22" ht="14.25">
      <c r="C34" s="39" t="s">
        <v>13</v>
      </c>
      <c r="N34" s="25"/>
      <c r="O34" s="25"/>
      <c r="P34" s="25"/>
      <c r="Q34" s="25"/>
      <c r="R34" s="25"/>
      <c r="S34" s="25"/>
      <c r="T34" s="25"/>
      <c r="U34" s="25"/>
      <c r="V34" s="25"/>
    </row>
    <row r="35" ht="14.25">
      <c r="C35" s="39"/>
    </row>
    <row r="36" ht="14.25">
      <c r="C36" s="39" t="s">
        <v>19</v>
      </c>
    </row>
  </sheetData>
  <sheetProtection/>
  <mergeCells count="13">
    <mergeCell ref="A30:C30"/>
    <mergeCell ref="A11:C11"/>
    <mergeCell ref="A13:C13"/>
    <mergeCell ref="A15:C15"/>
    <mergeCell ref="A17:C17"/>
    <mergeCell ref="A5:H5"/>
    <mergeCell ref="A19:C19"/>
    <mergeCell ref="N16:N18"/>
    <mergeCell ref="A21:C21"/>
    <mergeCell ref="A1:K1"/>
    <mergeCell ref="A26:C26"/>
    <mergeCell ref="A28:C28"/>
    <mergeCell ref="N20:N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1" t="s">
        <v>22</v>
      </c>
    </row>
    <row r="2" ht="15.75" customHeight="1">
      <c r="A2" s="38" t="s">
        <v>36</v>
      </c>
    </row>
    <row r="3" ht="15">
      <c r="A3" t="s">
        <v>23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24</v>
      </c>
    </row>
    <row r="7" spans="2:4" ht="15">
      <c r="B7" s="33" t="s">
        <v>27</v>
      </c>
      <c r="D7" s="33"/>
    </row>
    <row r="8" spans="2:4" ht="15" customHeight="1">
      <c r="B8" s="33" t="s">
        <v>28</v>
      </c>
      <c r="D8" s="33"/>
    </row>
    <row r="9" spans="2:4" ht="15">
      <c r="B9" s="33" t="s">
        <v>29</v>
      </c>
      <c r="D9" s="33"/>
    </row>
    <row r="10" spans="2:4" ht="15">
      <c r="B10" s="33" t="s">
        <v>30</v>
      </c>
      <c r="D10" s="33"/>
    </row>
    <row r="11" spans="2:4" ht="15">
      <c r="B11" s="33" t="s">
        <v>31</v>
      </c>
      <c r="D11" s="33"/>
    </row>
    <row r="12" spans="2:4" ht="15">
      <c r="B12" s="33" t="s">
        <v>32</v>
      </c>
      <c r="D12" s="33"/>
    </row>
    <row r="13" spans="2:4" ht="15">
      <c r="B13" s="33" t="s">
        <v>33</v>
      </c>
      <c r="D13" s="33"/>
    </row>
    <row r="14" ht="15">
      <c r="E14" s="32">
        <f>SUM(D7:D13)</f>
        <v>0</v>
      </c>
    </row>
    <row r="16" spans="1:4" ht="15">
      <c r="A16" s="30" t="s">
        <v>25</v>
      </c>
      <c r="D16" s="33"/>
    </row>
    <row r="17" ht="15">
      <c r="E17" s="32">
        <f>D16</f>
        <v>0</v>
      </c>
    </row>
    <row r="18" spans="1:6" ht="15.75" thickBot="1">
      <c r="A18" s="30" t="s">
        <v>26</v>
      </c>
      <c r="F18" s="34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Elizabeth Sajewicz</cp:lastModifiedBy>
  <cp:lastPrinted>2019-06-07T13:05:27Z</cp:lastPrinted>
  <dcterms:created xsi:type="dcterms:W3CDTF">2012-07-11T10:01:28Z</dcterms:created>
  <dcterms:modified xsi:type="dcterms:W3CDTF">2020-06-05T12:53:00Z</dcterms:modified>
  <cp:category/>
  <cp:version/>
  <cp:contentType/>
  <cp:contentStatus/>
</cp:coreProperties>
</file>